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6/Staffing/"/>
    </mc:Choice>
  </mc:AlternateContent>
  <xr:revisionPtr revIDLastSave="0" documentId="8_{B9FFB0BC-CD28-D048-9DB6-91F0BF6F1045}" xr6:coauthVersionLast="47" xr6:coauthVersionMax="47" xr10:uidLastSave="{00000000-0000-0000-0000-000000000000}"/>
  <bookViews>
    <workbookView xWindow="300" yWindow="500" windowWidth="41680" windowHeight="22800" xr2:uid="{B4C25730-0228-47A6-922D-182CFF234137}"/>
  </bookViews>
  <sheets>
    <sheet name="Report Overview" sheetId="5" r:id="rId1"/>
    <sheet name="Average Class Size" sheetId="2" r:id="rId2"/>
    <sheet name="Staffing" sheetId="1" r:id="rId3"/>
    <sheet name="Per Pupil Funding" sheetId="3" r:id="rId4"/>
    <sheet name="Weighted Funding"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 l="1"/>
  <c r="C6" i="3"/>
  <c r="B6" i="3"/>
  <c r="B9" i="1" l="1"/>
  <c r="C9" i="1"/>
  <c r="E23" i="2" l="1"/>
  <c r="F23" i="2"/>
  <c r="B4" i="3" s="1"/>
  <c r="B10" i="3" s="1"/>
  <c r="G23" i="2"/>
  <c r="C4" i="3" s="1"/>
  <c r="D23" i="2"/>
  <c r="I11" i="2"/>
  <c r="I12" i="2"/>
  <c r="I13" i="2"/>
  <c r="I14" i="2"/>
  <c r="I15" i="2"/>
  <c r="I16" i="2"/>
  <c r="I17" i="2"/>
  <c r="I18" i="2"/>
  <c r="I19" i="2"/>
  <c r="I20" i="2"/>
  <c r="I21" i="2"/>
  <c r="I22" i="2"/>
  <c r="H11" i="2"/>
  <c r="H12" i="2"/>
  <c r="H13" i="2"/>
  <c r="H14" i="2"/>
  <c r="H15" i="2"/>
  <c r="H16" i="2"/>
  <c r="H17" i="2"/>
  <c r="H18" i="2"/>
  <c r="H19" i="2"/>
  <c r="H20" i="2"/>
  <c r="H21" i="2"/>
  <c r="H22" i="2"/>
  <c r="I10" i="2"/>
  <c r="H10" i="2"/>
  <c r="C30" i="4"/>
  <c r="B30" i="4"/>
  <c r="C20" i="4"/>
  <c r="B20" i="4"/>
  <c r="C10" i="4"/>
  <c r="B10" i="4"/>
  <c r="C10" i="3" l="1"/>
  <c r="C7" i="3"/>
  <c r="C13" i="3"/>
  <c r="I23" i="2"/>
  <c r="H23" i="2"/>
  <c r="B13" i="3"/>
  <c r="B7" i="3"/>
</calcChain>
</file>

<file path=xl/sharedStrings.xml><?xml version="1.0" encoding="utf-8"?>
<sst xmlns="http://schemas.openxmlformats.org/spreadsheetml/2006/main" count="106" uniqueCount="73">
  <si>
    <t>Annual Staffing and Budget Comparison Report for School Districts</t>
  </si>
  <si>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</si>
  <si>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</si>
  <si>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</si>
  <si>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</si>
  <si>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</si>
  <si>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</si>
  <si>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</si>
  <si>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</si>
  <si>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</si>
  <si>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</si>
  <si>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</si>
  <si>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</si>
  <si>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</si>
  <si>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</si>
  <si>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</si>
  <si>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Grade Levels</t>
  </si>
  <si>
    <t>X</t>
  </si>
  <si>
    <t>K</t>
  </si>
  <si>
    <t>Total</t>
  </si>
  <si>
    <t>Staff Employed at the Public School</t>
  </si>
  <si>
    <t>By Position Type</t>
  </si>
  <si>
    <t>Instruction</t>
  </si>
  <si>
    <t>Student Support</t>
  </si>
  <si>
    <t>Administrative Support</t>
  </si>
  <si>
    <t>Other Personnel</t>
  </si>
  <si>
    <t>Professional Development Provided to Teachers</t>
  </si>
  <si>
    <t>Per Pupil Funding for Selected Activities</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</si>
  <si>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</si>
  <si>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</si>
  <si>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</si>
  <si>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</si>
  <si>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</si>
  <si>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</si>
  <si>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</si>
  <si>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</si>
  <si>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</si>
  <si>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</si>
  <si>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</si>
  <si>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</si>
  <si>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</si>
  <si>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</si>
  <si>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</si>
  <si>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</si>
  <si>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</si>
  <si>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</si>
  <si>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</si>
  <si>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</si>
  <si>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</si>
  <si>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</si>
  <si>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</si>
  <si>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</si>
  <si>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</si>
  <si>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</si>
  <si>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</si>
  <si>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</si>
  <si>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</si>
  <si>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</si>
  <si>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</si>
  <si>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</si>
  <si>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</si>
  <si>
    <r>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t>
    </r>
    <r>
      <rPr>
        <b/>
        <sz val="11"/>
        <color theme="1"/>
        <rFont val="Arial"/>
        <family val="2"/>
      </rPr>
      <t>by January 1 of each year</t>
    </r>
    <r>
      <rPr>
        <sz val="11"/>
        <color theme="1"/>
        <rFont val="Arial"/>
        <family val="2"/>
      </rPr>
      <t xml:space="preserve">. </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</si>
  <si>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personnel including, without limitation, the number of employees in any subgroup of each type or classification of personnel as prescribed by the Department;</t>
    </r>
  </si>
  <si>
    <r>
      <t>g)</t>
    </r>
    <r>
      <rPr>
        <sz val="7"/>
        <color theme="1"/>
        <rFont val="Times New Roman"/>
        <family val="1"/>
      </rPr>
      <t xml:space="preserve">     </t>
    </r>
    <r>
      <rPr>
        <sz val="11"/>
        <color theme="1"/>
        <rFont val="Arial"/>
        <family val="2"/>
      </rPr>
      <t xml:space="preserve">For each category of pupils for which the public school receives any additional funding, including, without limitation, pupils with disabilities, pupils who are English learners, at-risk pupils, and gifted and talented pupils: </t>
    </r>
  </si>
  <si>
    <r>
      <t>1)</t>
    </r>
    <r>
      <rPr>
        <sz val="7"/>
        <color theme="1"/>
        <rFont val="Times New Roman"/>
        <family val="1"/>
      </rPr>
      <t xml:space="preserve">     </t>
    </r>
    <r>
      <rPr>
        <sz val="11"/>
        <color theme="1"/>
        <rFont val="Arial"/>
        <family val="2"/>
      </rPr>
      <t>The number of pupils in each category who attend the public school</t>
    </r>
  </si>
  <si>
    <r>
      <t>2)</t>
    </r>
    <r>
      <rPr>
        <sz val="7"/>
        <color theme="1"/>
        <rFont val="Times New Roman"/>
        <family val="1"/>
      </rPr>
      <t xml:space="preserve">     </t>
    </r>
    <r>
      <rPr>
        <sz val="11"/>
        <color theme="1"/>
        <rFont val="Arial"/>
        <family val="2"/>
      </rPr>
      <t xml:space="preserve">If the Department determines that pupils within a category must be divided based on severity of need, the number of pupils in each such subcategory; and </t>
    </r>
  </si>
  <si>
    <t>3) The number of persons employed to provide instruction, support to pupils, administrative support and other personnel employed by the public school and dedicated to providing services to each category or subcategory of pupils, including, without limitation, any subgroup of each kind of personnel precribed by the Department;</t>
  </si>
  <si>
    <r>
      <t>h)</t>
    </r>
    <r>
      <rPr>
        <sz val="7"/>
        <color theme="1"/>
        <rFont val="Times New Roman"/>
        <family val="1"/>
      </rPr>
      <t xml:space="preserve">     </t>
    </r>
    <r>
      <rPr>
        <sz val="11"/>
        <color theme="1"/>
        <rFont val="Arial"/>
        <family val="2"/>
      </rPr>
      <t>The total amount of money received to support the operations of the public school, divided by the number of pupils enrolled in the public school and expressed as a per pupil amount</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</si>
  <si>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</si>
  <si>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2025
(actual)</t>
  </si>
  <si>
    <t>2026
(budgeted)</t>
  </si>
  <si>
    <t xml:space="preserve">2025
(actual) </t>
  </si>
  <si>
    <t xml:space="preserve">PE Central - PE, Teaching Channel - STEAM, National Association of Gifted Children - GATE, Reveal Math, CKLA, CPR Training, Accelerate Learning - STEAM, Kesler Science, TLAC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</si>
</sst>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
      <i/>
      <sz val="11"/>
      <color theme="1"/>
      <name val="Calibri"/>
      <family val="2"/>
      <scheme val="minor"/>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7" fillId="0" borderId="0" applyFont="0" applyFill="0" applyBorder="0" applyAlignment="0" applyProtection="0"/>
  </cellStyleXfs>
  <cellXfs count="31">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0" xfId="0" applyAlignment="1">
      <alignment vertical="top" wrapText="1"/>
    </xf>
    <xf numFmtId="2" fontId="0" fillId="0" borderId="0" xfId="0" applyNumberFormat="1" applyAlignment="1">
      <alignment horizontal="center" vertical="center"/>
    </xf>
    <xf numFmtId="44" fontId="0" fillId="0" borderId="1" xfId="1" applyFont="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right" indent="1"/>
    </xf>
    <xf numFmtId="0" fontId="0" fillId="0" borderId="0" xfId="0" applyAlignment="1">
      <alignmen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0" fontId="6" fillId="0" borderId="4" xfId="0" applyFont="1" applyBorder="1" applyAlignment="1">
      <alignment horizontal="left" wrapText="1"/>
    </xf>
    <xf numFmtId="0" fontId="6"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1"/>
  <sheetViews>
    <sheetView tabSelected="1" workbookViewId="0">
      <selection activeCell="A15" sqref="A15"/>
    </sheetView>
  </sheetViews>
  <sheetFormatPr baseColWidth="10" defaultColWidth="97.6640625" defaultRowHeight="15" x14ac:dyDescent="0.2"/>
  <cols>
    <col min="1" max="1" width="125.5" style="4" customWidth="1"/>
    <col min="2" max="16384" width="97.6640625" style="4"/>
  </cols>
  <sheetData>
    <row r="1" spans="1:1" ht="16" x14ac:dyDescent="0.2">
      <c r="A1" s="6" t="s">
        <v>0</v>
      </c>
    </row>
    <row r="3" spans="1:1" ht="60" x14ac:dyDescent="0.2">
      <c r="A3" s="3" t="s">
        <v>61</v>
      </c>
    </row>
    <row r="4" spans="1:1" x14ac:dyDescent="0.2">
      <c r="A4" s="3"/>
    </row>
    <row r="5" spans="1:1" ht="34.25" customHeight="1" x14ac:dyDescent="0.2">
      <c r="A5" s="3" t="s">
        <v>1</v>
      </c>
    </row>
    <row r="6" spans="1:1" x14ac:dyDescent="0.2">
      <c r="A6" s="3"/>
    </row>
    <row r="7" spans="1:1" x14ac:dyDescent="0.2">
      <c r="A7" s="5" t="s">
        <v>2</v>
      </c>
    </row>
    <row r="8" spans="1:1" x14ac:dyDescent="0.2">
      <c r="A8" s="5" t="s">
        <v>3</v>
      </c>
    </row>
    <row r="9" spans="1:1" x14ac:dyDescent="0.2">
      <c r="A9" s="5" t="s">
        <v>4</v>
      </c>
    </row>
    <row r="10" spans="1:1" ht="30" x14ac:dyDescent="0.2">
      <c r="A10" s="5" t="s">
        <v>62</v>
      </c>
    </row>
    <row r="11" spans="1:1" x14ac:dyDescent="0.2">
      <c r="A11" s="5" t="s">
        <v>5</v>
      </c>
    </row>
    <row r="12" spans="1:1" x14ac:dyDescent="0.2">
      <c r="A12" s="5" t="s">
        <v>6</v>
      </c>
    </row>
    <row r="13" spans="1:1" ht="30" x14ac:dyDescent="0.2">
      <c r="A13" s="5" t="s">
        <v>63</v>
      </c>
    </row>
    <row r="14" spans="1:1" x14ac:dyDescent="0.2">
      <c r="A14" s="5" t="s">
        <v>64</v>
      </c>
    </row>
    <row r="15" spans="1:1" ht="30" x14ac:dyDescent="0.2">
      <c r="A15" s="5" t="s">
        <v>65</v>
      </c>
    </row>
    <row r="16" spans="1:1" ht="45" x14ac:dyDescent="0.2">
      <c r="A16" s="5" t="s">
        <v>66</v>
      </c>
    </row>
    <row r="17" spans="1:1" ht="30" x14ac:dyDescent="0.2">
      <c r="A17" s="5" t="s">
        <v>67</v>
      </c>
    </row>
    <row r="18" spans="1:1" ht="30" x14ac:dyDescent="0.2">
      <c r="A18" s="5" t="s">
        <v>7</v>
      </c>
    </row>
    <row r="19" spans="1:1" ht="45" x14ac:dyDescent="0.2">
      <c r="A19" s="5" t="s">
        <v>68</v>
      </c>
    </row>
    <row r="21" spans="1:1" ht="57" customHeight="1" x14ac:dyDescent="0.2">
      <c r="A21" s="7"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zoomScale="160" zoomScaleNormal="160" workbookViewId="0">
      <selection activeCell="G14" sqref="G14"/>
    </sheetView>
  </sheetViews>
  <sheetFormatPr baseColWidth="10" defaultColWidth="8.83203125" defaultRowHeight="15" x14ac:dyDescent="0.2"/>
  <cols>
    <col min="1" max="1" width="12.5" customWidth="1"/>
    <col min="2" max="2" width="11.5" style="1" customWidth="1"/>
    <col min="3" max="3" width="11.33203125" style="1" customWidth="1"/>
    <col min="4" max="4" width="10.6640625" customWidth="1"/>
    <col min="5" max="5" width="11.5" customWidth="1"/>
    <col min="6" max="7" width="12.33203125" customWidth="1"/>
    <col min="8" max="8" width="10.33203125" customWidth="1"/>
    <col min="9" max="9" width="10.83203125" customWidth="1"/>
  </cols>
  <sheetData>
    <row r="1" spans="1:17" x14ac:dyDescent="0.2">
      <c r="A1" s="2" t="s">
        <v>9</v>
      </c>
    </row>
    <row r="3" spans="1:17" ht="29" customHeight="1" x14ac:dyDescent="0.2">
      <c r="A3" s="20" t="s">
        <v>10</v>
      </c>
      <c r="B3" s="20"/>
      <c r="C3" s="20"/>
      <c r="D3" s="20"/>
      <c r="E3" s="20"/>
      <c r="F3" s="20"/>
      <c r="G3" s="20"/>
      <c r="H3" s="20"/>
      <c r="I3" s="20"/>
    </row>
    <row r="5" spans="1:17" ht="74" customHeight="1" x14ac:dyDescent="0.2">
      <c r="A5" s="20" t="s">
        <v>11</v>
      </c>
      <c r="B5" s="20"/>
      <c r="C5" s="20"/>
      <c r="D5" s="20"/>
      <c r="E5" s="20"/>
      <c r="F5" s="20"/>
      <c r="G5" s="20"/>
      <c r="H5" s="20"/>
      <c r="I5" s="20"/>
    </row>
    <row r="7" spans="1:17" ht="29" customHeight="1" x14ac:dyDescent="0.2">
      <c r="B7" s="23" t="s">
        <v>12</v>
      </c>
      <c r="C7" s="24"/>
      <c r="D7" s="25" t="s">
        <v>13</v>
      </c>
      <c r="E7" s="25"/>
      <c r="F7" s="25" t="s">
        <v>14</v>
      </c>
      <c r="G7" s="26"/>
      <c r="H7" s="25" t="s">
        <v>15</v>
      </c>
      <c r="I7" s="25"/>
      <c r="K7" s="22"/>
      <c r="L7" s="22"/>
      <c r="M7" s="22"/>
      <c r="N7" s="22"/>
      <c r="O7" s="22"/>
      <c r="P7" s="22"/>
      <c r="Q7" s="22"/>
    </row>
    <row r="8" spans="1:17" ht="32" x14ac:dyDescent="0.2">
      <c r="A8" s="8"/>
      <c r="B8" s="11" t="s">
        <v>69</v>
      </c>
      <c r="C8" s="11" t="s">
        <v>70</v>
      </c>
      <c r="D8" s="11" t="s">
        <v>69</v>
      </c>
      <c r="E8" s="11" t="s">
        <v>70</v>
      </c>
      <c r="F8" s="11" t="s">
        <v>69</v>
      </c>
      <c r="G8" s="11" t="s">
        <v>70</v>
      </c>
      <c r="H8" s="11" t="s">
        <v>69</v>
      </c>
      <c r="I8" s="11" t="s">
        <v>70</v>
      </c>
      <c r="K8" s="22"/>
      <c r="L8" s="22"/>
      <c r="M8" s="22"/>
      <c r="N8" s="22"/>
      <c r="O8" s="22"/>
      <c r="P8" s="22"/>
      <c r="Q8" s="22"/>
    </row>
    <row r="9" spans="1:17" x14ac:dyDescent="0.2">
      <c r="A9" s="8" t="s">
        <v>16</v>
      </c>
      <c r="B9" s="9" t="s">
        <v>17</v>
      </c>
      <c r="C9" s="9" t="s">
        <v>17</v>
      </c>
      <c r="D9" s="12"/>
      <c r="E9" s="12"/>
      <c r="F9" s="12"/>
      <c r="G9" s="12"/>
      <c r="H9" s="8"/>
      <c r="I9" s="8"/>
    </row>
    <row r="10" spans="1:17" x14ac:dyDescent="0.2">
      <c r="A10" s="10" t="s">
        <v>18</v>
      </c>
      <c r="B10" s="9" t="s">
        <v>17</v>
      </c>
      <c r="C10" s="9" t="s">
        <v>17</v>
      </c>
      <c r="D10" s="12">
        <v>4</v>
      </c>
      <c r="E10" s="12">
        <v>4</v>
      </c>
      <c r="F10" s="12">
        <v>98.77</v>
      </c>
      <c r="G10" s="12">
        <v>85</v>
      </c>
      <c r="H10" s="12">
        <f>F10/D10</f>
        <v>24.692499999999999</v>
      </c>
      <c r="I10" s="8">
        <f>G10/E10</f>
        <v>21.25</v>
      </c>
    </row>
    <row r="11" spans="1:17" x14ac:dyDescent="0.2">
      <c r="A11" s="10">
        <v>1</v>
      </c>
      <c r="B11" s="9" t="s">
        <v>17</v>
      </c>
      <c r="C11" s="9" t="s">
        <v>17</v>
      </c>
      <c r="D11" s="12">
        <v>4</v>
      </c>
      <c r="E11" s="12">
        <v>4</v>
      </c>
      <c r="F11" s="12">
        <v>114.64</v>
      </c>
      <c r="G11" s="12">
        <v>122</v>
      </c>
      <c r="H11" s="12">
        <f t="shared" ref="H11:H23" si="0">F11/D11</f>
        <v>28.66</v>
      </c>
      <c r="I11" s="8">
        <f t="shared" ref="I11:I23" si="1">G11/E11</f>
        <v>30.5</v>
      </c>
    </row>
    <row r="12" spans="1:17" x14ac:dyDescent="0.2">
      <c r="A12" s="10">
        <v>2</v>
      </c>
      <c r="B12" s="9" t="s">
        <v>17</v>
      </c>
      <c r="C12" s="9" t="s">
        <v>17</v>
      </c>
      <c r="D12" s="12">
        <v>4</v>
      </c>
      <c r="E12" s="12">
        <v>4</v>
      </c>
      <c r="F12" s="12">
        <v>119.28</v>
      </c>
      <c r="G12" s="12">
        <v>114</v>
      </c>
      <c r="H12" s="12">
        <f t="shared" si="0"/>
        <v>29.82</v>
      </c>
      <c r="I12" s="8">
        <f t="shared" si="1"/>
        <v>28.5</v>
      </c>
    </row>
    <row r="13" spans="1:17" x14ac:dyDescent="0.2">
      <c r="A13" s="10">
        <v>3</v>
      </c>
      <c r="B13" s="9" t="s">
        <v>17</v>
      </c>
      <c r="C13" s="9" t="s">
        <v>17</v>
      </c>
      <c r="D13" s="12">
        <v>4</v>
      </c>
      <c r="E13" s="12">
        <v>4</v>
      </c>
      <c r="F13" s="12">
        <v>116.75</v>
      </c>
      <c r="G13" s="12">
        <v>122</v>
      </c>
      <c r="H13" s="12">
        <f t="shared" si="0"/>
        <v>29.1875</v>
      </c>
      <c r="I13" s="8">
        <f t="shared" si="1"/>
        <v>30.5</v>
      </c>
    </row>
    <row r="14" spans="1:17" x14ac:dyDescent="0.2">
      <c r="A14" s="10">
        <v>4</v>
      </c>
      <c r="B14" s="9" t="s">
        <v>17</v>
      </c>
      <c r="C14" s="9" t="s">
        <v>17</v>
      </c>
      <c r="D14" s="12">
        <v>4</v>
      </c>
      <c r="E14" s="12">
        <v>4</v>
      </c>
      <c r="F14" s="12">
        <v>120.8</v>
      </c>
      <c r="G14" s="12">
        <v>122</v>
      </c>
      <c r="H14" s="12">
        <f t="shared" si="0"/>
        <v>30.2</v>
      </c>
      <c r="I14" s="8">
        <f t="shared" si="1"/>
        <v>30.5</v>
      </c>
    </row>
    <row r="15" spans="1:17" x14ac:dyDescent="0.2">
      <c r="A15" s="10">
        <v>5</v>
      </c>
      <c r="B15" s="9" t="s">
        <v>17</v>
      </c>
      <c r="C15" s="9" t="s">
        <v>17</v>
      </c>
      <c r="D15" s="12">
        <v>4</v>
      </c>
      <c r="E15" s="12">
        <v>4</v>
      </c>
      <c r="F15" s="12">
        <v>122.06</v>
      </c>
      <c r="G15" s="12">
        <v>125</v>
      </c>
      <c r="H15" s="12">
        <f t="shared" si="0"/>
        <v>30.515000000000001</v>
      </c>
      <c r="I15" s="8">
        <f t="shared" si="1"/>
        <v>31.25</v>
      </c>
    </row>
    <row r="16" spans="1:17" x14ac:dyDescent="0.2">
      <c r="A16" s="10">
        <v>6</v>
      </c>
      <c r="B16" s="9" t="s">
        <v>17</v>
      </c>
      <c r="C16" s="9" t="s">
        <v>17</v>
      </c>
      <c r="D16" s="12">
        <v>4</v>
      </c>
      <c r="E16" s="12">
        <v>4</v>
      </c>
      <c r="F16" s="12">
        <v>125.1</v>
      </c>
      <c r="G16" s="12">
        <v>129</v>
      </c>
      <c r="H16" s="12">
        <f t="shared" si="0"/>
        <v>31.274999999999999</v>
      </c>
      <c r="I16" s="8">
        <f t="shared" si="1"/>
        <v>32.25</v>
      </c>
    </row>
    <row r="17" spans="1:9" x14ac:dyDescent="0.2">
      <c r="A17" s="10">
        <v>7</v>
      </c>
      <c r="B17" s="9" t="s">
        <v>17</v>
      </c>
      <c r="C17" s="9" t="s">
        <v>17</v>
      </c>
      <c r="D17" s="12">
        <v>4</v>
      </c>
      <c r="E17" s="12">
        <v>4</v>
      </c>
      <c r="F17" s="12">
        <v>119.97</v>
      </c>
      <c r="G17" s="12">
        <v>121</v>
      </c>
      <c r="H17" s="12">
        <f t="shared" si="0"/>
        <v>29.9925</v>
      </c>
      <c r="I17" s="8">
        <f t="shared" si="1"/>
        <v>30.25</v>
      </c>
    </row>
    <row r="18" spans="1:9" x14ac:dyDescent="0.2">
      <c r="A18" s="10">
        <v>8</v>
      </c>
      <c r="B18" s="9" t="s">
        <v>17</v>
      </c>
      <c r="C18" s="9" t="s">
        <v>17</v>
      </c>
      <c r="D18" s="12">
        <v>4</v>
      </c>
      <c r="E18" s="12">
        <v>4</v>
      </c>
      <c r="F18" s="12">
        <v>118.64</v>
      </c>
      <c r="G18" s="12">
        <v>122</v>
      </c>
      <c r="H18" s="12">
        <f t="shared" si="0"/>
        <v>29.66</v>
      </c>
      <c r="I18" s="8">
        <f t="shared" si="1"/>
        <v>30.5</v>
      </c>
    </row>
    <row r="19" spans="1:9" x14ac:dyDescent="0.2">
      <c r="A19" s="10">
        <v>9</v>
      </c>
      <c r="B19" s="9"/>
      <c r="C19" s="9"/>
      <c r="D19" s="12"/>
      <c r="E19" s="12"/>
      <c r="F19" s="12"/>
      <c r="G19" s="12"/>
      <c r="H19" s="12" t="e">
        <f t="shared" si="0"/>
        <v>#DIV/0!</v>
      </c>
      <c r="I19" s="8" t="e">
        <f t="shared" si="1"/>
        <v>#DIV/0!</v>
      </c>
    </row>
    <row r="20" spans="1:9" x14ac:dyDescent="0.2">
      <c r="A20" s="10">
        <v>10</v>
      </c>
      <c r="B20" s="9"/>
      <c r="C20" s="9"/>
      <c r="D20" s="12"/>
      <c r="E20" s="12"/>
      <c r="F20" s="12"/>
      <c r="G20" s="12"/>
      <c r="H20" s="12" t="e">
        <f t="shared" si="0"/>
        <v>#DIV/0!</v>
      </c>
      <c r="I20" s="8" t="e">
        <f t="shared" si="1"/>
        <v>#DIV/0!</v>
      </c>
    </row>
    <row r="21" spans="1:9" x14ac:dyDescent="0.2">
      <c r="A21" s="10">
        <v>11</v>
      </c>
      <c r="B21" s="9"/>
      <c r="C21" s="9"/>
      <c r="D21" s="12"/>
      <c r="E21" s="12"/>
      <c r="F21" s="12"/>
      <c r="G21" s="12"/>
      <c r="H21" s="12" t="e">
        <f t="shared" si="0"/>
        <v>#DIV/0!</v>
      </c>
      <c r="I21" s="8" t="e">
        <f t="shared" si="1"/>
        <v>#DIV/0!</v>
      </c>
    </row>
    <row r="22" spans="1:9" x14ac:dyDescent="0.2">
      <c r="A22" s="10">
        <v>12</v>
      </c>
      <c r="B22" s="9"/>
      <c r="C22" s="9"/>
      <c r="D22" s="12"/>
      <c r="E22" s="12"/>
      <c r="F22" s="12"/>
      <c r="G22" s="12"/>
      <c r="H22" s="12" t="e">
        <f t="shared" si="0"/>
        <v>#DIV/0!</v>
      </c>
      <c r="I22" s="8" t="e">
        <f t="shared" si="1"/>
        <v>#DIV/0!</v>
      </c>
    </row>
    <row r="23" spans="1:9" x14ac:dyDescent="0.2">
      <c r="A23" s="21" t="s">
        <v>19</v>
      </c>
      <c r="B23" s="21"/>
      <c r="C23" s="21"/>
      <c r="D23" s="12">
        <f>D9+D10+D11+D12+D13+D14+D15+D16+D17+D18+D19+D20+D21+D22</f>
        <v>36</v>
      </c>
      <c r="E23" s="12">
        <f t="shared" ref="E23:G23" si="2">E9+E10+E11+E12+E13+E14+E15+E16+E17+E18+E19+E20+E21+E22</f>
        <v>36</v>
      </c>
      <c r="F23" s="12">
        <f t="shared" si="2"/>
        <v>1056.01</v>
      </c>
      <c r="G23" s="12">
        <f t="shared" si="2"/>
        <v>1062</v>
      </c>
      <c r="H23" s="12">
        <f t="shared" si="0"/>
        <v>29.333611111111111</v>
      </c>
      <c r="I23" s="8">
        <f t="shared" si="1"/>
        <v>29.5</v>
      </c>
    </row>
  </sheetData>
  <mergeCells count="8">
    <mergeCell ref="A3:I3"/>
    <mergeCell ref="A5:I5"/>
    <mergeCell ref="A23:C23"/>
    <mergeCell ref="K7:Q8"/>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9"/>
  <sheetViews>
    <sheetView workbookViewId="0">
      <selection activeCell="C7" sqref="C7"/>
    </sheetView>
  </sheetViews>
  <sheetFormatPr baseColWidth="10" defaultColWidth="8.83203125" defaultRowHeight="15" x14ac:dyDescent="0.2"/>
  <cols>
    <col min="1" max="1" width="22.1640625" customWidth="1"/>
    <col min="2" max="2" width="15.5" style="1" customWidth="1"/>
    <col min="3" max="3" width="15.1640625" style="1" customWidth="1"/>
  </cols>
  <sheetData>
    <row r="1" spans="1:15" x14ac:dyDescent="0.2">
      <c r="A1" s="2" t="s">
        <v>9</v>
      </c>
    </row>
    <row r="3" spans="1:15" ht="14.5" customHeight="1" x14ac:dyDescent="0.2">
      <c r="A3" s="27" t="s">
        <v>20</v>
      </c>
      <c r="B3" s="27"/>
      <c r="C3" s="27"/>
    </row>
    <row r="4" spans="1:15" ht="29" customHeight="1" x14ac:dyDescent="0.2">
      <c r="A4" s="14" t="s">
        <v>21</v>
      </c>
      <c r="B4" s="11" t="s">
        <v>69</v>
      </c>
      <c r="C4" s="11" t="s">
        <v>70</v>
      </c>
    </row>
    <row r="5" spans="1:15" x14ac:dyDescent="0.2">
      <c r="A5" s="8" t="s">
        <v>22</v>
      </c>
      <c r="B5" s="15">
        <v>47</v>
      </c>
      <c r="C5" s="15">
        <v>47</v>
      </c>
    </row>
    <row r="6" spans="1:15" x14ac:dyDescent="0.2">
      <c r="A6" s="8" t="s">
        <v>23</v>
      </c>
      <c r="B6" s="15">
        <v>19</v>
      </c>
      <c r="C6" s="15">
        <v>21</v>
      </c>
    </row>
    <row r="7" spans="1:15" x14ac:dyDescent="0.2">
      <c r="A7" s="8" t="s">
        <v>24</v>
      </c>
      <c r="B7" s="15">
        <v>11</v>
      </c>
      <c r="C7" s="15">
        <v>11</v>
      </c>
    </row>
    <row r="8" spans="1:15" x14ac:dyDescent="0.2">
      <c r="A8" s="8" t="s">
        <v>25</v>
      </c>
      <c r="B8" s="15">
        <v>15</v>
      </c>
      <c r="C8" s="15">
        <v>15</v>
      </c>
    </row>
    <row r="9" spans="1:15" x14ac:dyDescent="0.2">
      <c r="B9" s="18">
        <f>SUM(B5:B8)</f>
        <v>92</v>
      </c>
      <c r="C9" s="18">
        <f>SUM(C5:C8)</f>
        <v>94</v>
      </c>
    </row>
    <row r="10" spans="1:15" x14ac:dyDescent="0.2">
      <c r="A10" s="28" t="s">
        <v>26</v>
      </c>
      <c r="B10" s="28"/>
      <c r="C10" s="28"/>
      <c r="D10" s="13"/>
      <c r="E10" s="13"/>
      <c r="F10" s="13"/>
      <c r="G10" s="13"/>
      <c r="H10" s="13"/>
      <c r="I10" s="13"/>
      <c r="J10" s="13"/>
      <c r="K10" s="13"/>
      <c r="L10" s="13"/>
      <c r="M10" s="13"/>
      <c r="N10" s="13"/>
      <c r="O10" s="13"/>
    </row>
    <row r="11" spans="1:15" x14ac:dyDescent="0.2">
      <c r="A11" s="29" t="s">
        <v>72</v>
      </c>
      <c r="B11" s="29"/>
      <c r="C11" s="29"/>
      <c r="D11" s="13"/>
      <c r="E11" s="13"/>
      <c r="F11" s="13"/>
      <c r="G11" s="13"/>
      <c r="H11" s="13"/>
      <c r="I11" s="13"/>
      <c r="J11" s="13"/>
      <c r="K11" s="13"/>
      <c r="L11" s="13"/>
      <c r="M11" s="13"/>
      <c r="N11" s="13"/>
      <c r="O11" s="13"/>
    </row>
    <row r="12" spans="1:15" ht="30" customHeight="1" x14ac:dyDescent="0.2">
      <c r="A12" s="30"/>
      <c r="B12" s="30"/>
      <c r="C12" s="30"/>
      <c r="D12" s="13"/>
      <c r="E12" s="13"/>
      <c r="F12" s="13"/>
      <c r="G12" s="13"/>
      <c r="H12" s="13"/>
      <c r="I12" s="13"/>
      <c r="J12" s="13"/>
      <c r="K12" s="13"/>
      <c r="L12" s="13"/>
      <c r="M12" s="13"/>
      <c r="N12" s="13"/>
      <c r="O12" s="13"/>
    </row>
    <row r="13" spans="1:15" x14ac:dyDescent="0.2">
      <c r="B13" s="13"/>
      <c r="C13" s="13"/>
      <c r="D13" s="13"/>
      <c r="E13" s="13"/>
      <c r="F13" s="13"/>
      <c r="G13" s="13"/>
      <c r="H13" s="13"/>
      <c r="I13" s="13"/>
      <c r="J13" s="13"/>
      <c r="K13" s="13"/>
      <c r="L13" s="13"/>
      <c r="M13" s="13"/>
      <c r="N13" s="13"/>
      <c r="O13" s="13"/>
    </row>
    <row r="14" spans="1:15" x14ac:dyDescent="0.2">
      <c r="B14" s="13"/>
      <c r="C14" s="13"/>
      <c r="D14" s="13"/>
      <c r="E14" s="13"/>
      <c r="F14" s="13"/>
      <c r="G14" s="13"/>
      <c r="H14" s="13"/>
      <c r="I14" s="13"/>
      <c r="J14" s="13"/>
      <c r="K14" s="13"/>
      <c r="L14" s="13"/>
      <c r="M14" s="13"/>
      <c r="N14" s="13"/>
      <c r="O14" s="13"/>
    </row>
    <row r="15" spans="1:15" x14ac:dyDescent="0.2">
      <c r="B15" s="13"/>
      <c r="C15" s="13"/>
      <c r="D15" s="13"/>
      <c r="E15" s="13"/>
      <c r="F15" s="13"/>
      <c r="G15" s="13"/>
      <c r="H15" s="13"/>
      <c r="I15" s="13"/>
      <c r="J15" s="13"/>
      <c r="K15" s="13"/>
      <c r="L15" s="13"/>
      <c r="M15" s="13"/>
      <c r="N15" s="13"/>
      <c r="O15" s="13"/>
    </row>
    <row r="16" spans="1:15" x14ac:dyDescent="0.2">
      <c r="B16" s="13"/>
      <c r="C16" s="13"/>
      <c r="D16" s="13"/>
      <c r="E16" s="13"/>
      <c r="F16" s="13"/>
      <c r="G16" s="13"/>
      <c r="H16" s="13"/>
      <c r="I16" s="13"/>
      <c r="J16" s="13"/>
      <c r="K16" s="13"/>
      <c r="L16" s="13"/>
      <c r="M16" s="13"/>
      <c r="N16" s="13"/>
      <c r="O16" s="13"/>
    </row>
    <row r="17" spans="2:15" x14ac:dyDescent="0.2">
      <c r="B17" s="13"/>
      <c r="C17" s="13"/>
      <c r="D17" s="13"/>
      <c r="E17" s="13"/>
      <c r="F17" s="13"/>
      <c r="G17" s="13"/>
      <c r="H17" s="13"/>
      <c r="I17" s="13"/>
      <c r="J17" s="13"/>
      <c r="K17" s="13"/>
      <c r="L17" s="13"/>
      <c r="M17" s="13"/>
      <c r="N17" s="13"/>
      <c r="O17" s="13"/>
    </row>
    <row r="18" spans="2:15" x14ac:dyDescent="0.2">
      <c r="B18" s="13"/>
      <c r="C18" s="13"/>
      <c r="D18" s="13"/>
      <c r="E18" s="13"/>
      <c r="F18" s="13"/>
      <c r="G18" s="13"/>
      <c r="H18" s="13"/>
      <c r="I18" s="13"/>
      <c r="J18" s="13"/>
      <c r="K18" s="13"/>
      <c r="L18" s="13"/>
      <c r="M18" s="13"/>
      <c r="N18" s="13"/>
      <c r="O18" s="13"/>
    </row>
    <row r="19" spans="2:15" x14ac:dyDescent="0.2">
      <c r="B19" s="13"/>
      <c r="C19" s="13"/>
      <c r="D19" s="13"/>
      <c r="E19" s="13"/>
      <c r="F19" s="13"/>
      <c r="G19" s="13"/>
      <c r="H19" s="13"/>
      <c r="I19" s="13"/>
      <c r="J19" s="13"/>
      <c r="K19" s="13"/>
      <c r="L19" s="13"/>
      <c r="M19" s="13"/>
      <c r="N19" s="13"/>
      <c r="O19" s="13"/>
    </row>
  </sheetData>
  <mergeCells count="3">
    <mergeCell ref="A3:C3"/>
    <mergeCell ref="A10:C10"/>
    <mergeCell ref="A11: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workbookViewId="0">
      <selection activeCell="C9" sqref="C9"/>
    </sheetView>
  </sheetViews>
  <sheetFormatPr baseColWidth="10" defaultColWidth="8.83203125" defaultRowHeight="15" x14ac:dyDescent="0.2"/>
  <cols>
    <col min="1" max="1" width="62.1640625" customWidth="1"/>
    <col min="2" max="2" width="18.5" style="1" customWidth="1"/>
    <col min="3" max="3" width="17.1640625" style="1" customWidth="1"/>
  </cols>
  <sheetData>
    <row r="1" spans="1:3" x14ac:dyDescent="0.2">
      <c r="A1" s="2" t="s">
        <v>9</v>
      </c>
    </row>
    <row r="2" spans="1:3" x14ac:dyDescent="0.2">
      <c r="A2" s="2"/>
    </row>
    <row r="3" spans="1:3" ht="32" x14ac:dyDescent="0.2">
      <c r="A3" s="14" t="s">
        <v>27</v>
      </c>
      <c r="B3" s="11" t="s">
        <v>71</v>
      </c>
      <c r="C3" s="11" t="s">
        <v>70</v>
      </c>
    </row>
    <row r="4" spans="1:3" x14ac:dyDescent="0.2">
      <c r="A4" s="8" t="s">
        <v>28</v>
      </c>
      <c r="B4" s="15">
        <f>'Average Class Size'!F23</f>
        <v>1056.01</v>
      </c>
      <c r="C4" s="15">
        <f>'Average Class Size'!G23</f>
        <v>1062</v>
      </c>
    </row>
    <row r="5" spans="1:3" x14ac:dyDescent="0.2">
      <c r="A5" s="8"/>
      <c r="B5" s="16"/>
      <c r="C5" s="16"/>
    </row>
    <row r="6" spans="1:3" x14ac:dyDescent="0.2">
      <c r="A6" s="8" t="s">
        <v>29</v>
      </c>
      <c r="B6" s="19">
        <f>753555.37-8500</f>
        <v>745055.37</v>
      </c>
      <c r="C6" s="19">
        <f>800866</f>
        <v>800866</v>
      </c>
    </row>
    <row r="7" spans="1:3" x14ac:dyDescent="0.2">
      <c r="A7" s="8" t="s">
        <v>30</v>
      </c>
      <c r="B7" s="19">
        <f>B6/B4</f>
        <v>705.5381767218114</v>
      </c>
      <c r="C7" s="19">
        <f>C6/C4</f>
        <v>754.11111111111109</v>
      </c>
    </row>
    <row r="8" spans="1:3" x14ac:dyDescent="0.2">
      <c r="A8" s="8"/>
      <c r="B8" s="19"/>
      <c r="C8" s="19"/>
    </row>
    <row r="9" spans="1:3" x14ac:dyDescent="0.2">
      <c r="A9" s="8" t="s">
        <v>31</v>
      </c>
      <c r="B9" s="19">
        <f>13114962.98-39036.83-640353.77</f>
        <v>12435572.380000001</v>
      </c>
      <c r="C9" s="19">
        <v>12908863</v>
      </c>
    </row>
    <row r="10" spans="1:3" x14ac:dyDescent="0.2">
      <c r="A10" s="8" t="s">
        <v>32</v>
      </c>
      <c r="B10" s="19">
        <f>B9/B4</f>
        <v>11775.998693194195</v>
      </c>
      <c r="C10" s="19">
        <f>C9/C4</f>
        <v>12155.238229755179</v>
      </c>
    </row>
    <row r="11" spans="1:3" x14ac:dyDescent="0.2">
      <c r="A11" s="8"/>
      <c r="B11" s="19"/>
      <c r="C11" s="19"/>
    </row>
    <row r="12" spans="1:3" x14ac:dyDescent="0.2">
      <c r="A12" s="8" t="s">
        <v>33</v>
      </c>
      <c r="B12" s="19">
        <v>9935703.9199999999</v>
      </c>
      <c r="C12" s="19">
        <v>9999792</v>
      </c>
    </row>
    <row r="13" spans="1:3" x14ac:dyDescent="0.2">
      <c r="A13" s="8" t="s">
        <v>34</v>
      </c>
      <c r="B13" s="19">
        <f>B12/B4</f>
        <v>9408.7214325621917</v>
      </c>
      <c r="C13" s="19">
        <f>C12/C4</f>
        <v>9416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topLeftCell="A2" workbookViewId="0">
      <selection activeCell="I12" sqref="I12"/>
    </sheetView>
  </sheetViews>
  <sheetFormatPr baseColWidth="10" defaultColWidth="8.83203125" defaultRowHeight="15" x14ac:dyDescent="0.2"/>
  <cols>
    <col min="1" max="1" width="62.6640625" bestFit="1" customWidth="1"/>
    <col min="2" max="3" width="12.1640625" style="1" bestFit="1" customWidth="1"/>
  </cols>
  <sheetData>
    <row r="1" spans="1:11" x14ac:dyDescent="0.2">
      <c r="A1" s="2" t="s">
        <v>9</v>
      </c>
    </row>
    <row r="2" spans="1:11" x14ac:dyDescent="0.2">
      <c r="A2" s="2"/>
    </row>
    <row r="4" spans="1:11" ht="233.25" customHeight="1" x14ac:dyDescent="0.2">
      <c r="A4" s="20" t="s">
        <v>35</v>
      </c>
      <c r="B4" s="20"/>
      <c r="C4" s="20"/>
    </row>
    <row r="5" spans="1:11" ht="15" customHeight="1" x14ac:dyDescent="0.2">
      <c r="A5" s="27" t="s">
        <v>36</v>
      </c>
      <c r="B5" s="27"/>
      <c r="C5" s="27"/>
      <c r="E5" s="17"/>
      <c r="F5" s="17"/>
      <c r="G5" s="17"/>
      <c r="H5" s="17"/>
      <c r="I5" s="17"/>
      <c r="J5" s="17"/>
      <c r="K5" s="17"/>
    </row>
    <row r="6" spans="1:11" ht="32" x14ac:dyDescent="0.2">
      <c r="A6" s="8"/>
      <c r="B6" s="11" t="s">
        <v>69</v>
      </c>
      <c r="C6" s="11" t="s">
        <v>70</v>
      </c>
      <c r="E6" s="17"/>
      <c r="F6" s="17"/>
      <c r="G6" s="17"/>
      <c r="H6" s="17"/>
      <c r="I6" s="17"/>
      <c r="J6" s="17"/>
      <c r="K6" s="17"/>
    </row>
    <row r="7" spans="1:11" ht="14.5" customHeight="1" x14ac:dyDescent="0.2">
      <c r="A7" s="14" t="s">
        <v>37</v>
      </c>
      <c r="B7" s="11"/>
      <c r="C7" s="11"/>
      <c r="E7" s="17"/>
      <c r="F7" s="17"/>
      <c r="G7" s="17"/>
      <c r="H7" s="17"/>
      <c r="I7" s="17"/>
      <c r="J7" s="17"/>
      <c r="K7" s="17"/>
    </row>
    <row r="8" spans="1:11" x14ac:dyDescent="0.2">
      <c r="A8" s="8" t="s">
        <v>38</v>
      </c>
      <c r="B8" s="9">
        <v>124</v>
      </c>
      <c r="C8" s="9">
        <v>130</v>
      </c>
    </row>
    <row r="9" spans="1:11" x14ac:dyDescent="0.2">
      <c r="A9" s="8" t="s">
        <v>39</v>
      </c>
      <c r="B9" s="19">
        <v>377028.96</v>
      </c>
      <c r="C9" s="19">
        <v>580500</v>
      </c>
    </row>
    <row r="10" spans="1:11" x14ac:dyDescent="0.2">
      <c r="A10" s="8" t="s">
        <v>40</v>
      </c>
      <c r="B10" s="19">
        <f>B9/B8</f>
        <v>3040.556129032258</v>
      </c>
      <c r="C10" s="19">
        <f>C9/C8</f>
        <v>4465.3846153846152</v>
      </c>
    </row>
    <row r="11" spans="1:11" x14ac:dyDescent="0.2">
      <c r="A11" s="8"/>
      <c r="B11" s="9"/>
      <c r="C11" s="9"/>
    </row>
    <row r="12" spans="1:11" x14ac:dyDescent="0.2">
      <c r="A12" s="8" t="s">
        <v>41</v>
      </c>
      <c r="B12" s="9"/>
      <c r="C12" s="9"/>
    </row>
    <row r="13" spans="1:11" x14ac:dyDescent="0.2">
      <c r="A13" s="8" t="s">
        <v>42</v>
      </c>
      <c r="B13" s="9">
        <v>1</v>
      </c>
      <c r="C13" s="9">
        <v>1</v>
      </c>
    </row>
    <row r="14" spans="1:11" x14ac:dyDescent="0.2">
      <c r="A14" s="8" t="s">
        <v>43</v>
      </c>
      <c r="B14" s="9">
        <v>1</v>
      </c>
      <c r="C14" s="9">
        <v>1</v>
      </c>
    </row>
    <row r="15" spans="1:11" x14ac:dyDescent="0.2">
      <c r="A15" s="8" t="s">
        <v>44</v>
      </c>
      <c r="B15" s="9"/>
      <c r="C15" s="9"/>
    </row>
    <row r="16" spans="1:11" x14ac:dyDescent="0.2">
      <c r="A16" s="8"/>
      <c r="B16" s="9"/>
      <c r="C16" s="9"/>
    </row>
    <row r="17" spans="1:3" x14ac:dyDescent="0.2">
      <c r="A17" s="14" t="s">
        <v>45</v>
      </c>
      <c r="B17" s="9"/>
      <c r="C17" s="9"/>
    </row>
    <row r="18" spans="1:3" x14ac:dyDescent="0.2">
      <c r="A18" s="8" t="s">
        <v>46</v>
      </c>
      <c r="B18" s="9">
        <v>18</v>
      </c>
      <c r="C18" s="9">
        <v>17</v>
      </c>
    </row>
    <row r="19" spans="1:3" x14ac:dyDescent="0.2">
      <c r="A19" s="8" t="s">
        <v>47</v>
      </c>
      <c r="B19" s="19">
        <v>85667.04</v>
      </c>
      <c r="C19" s="19">
        <v>69208</v>
      </c>
    </row>
    <row r="20" spans="1:3" x14ac:dyDescent="0.2">
      <c r="A20" s="8" t="s">
        <v>48</v>
      </c>
      <c r="B20" s="19">
        <f>B19/B18</f>
        <v>4759.28</v>
      </c>
      <c r="C20" s="19">
        <f>C19/C18</f>
        <v>4071.0588235294117</v>
      </c>
    </row>
    <row r="21" spans="1:3" ht="13.25" customHeight="1" x14ac:dyDescent="0.2">
      <c r="A21" s="8"/>
      <c r="B21" s="9"/>
      <c r="C21" s="9"/>
    </row>
    <row r="22" spans="1:3" x14ac:dyDescent="0.2">
      <c r="A22" s="8" t="s">
        <v>49</v>
      </c>
      <c r="B22" s="9"/>
      <c r="C22" s="9"/>
    </row>
    <row r="23" spans="1:3" x14ac:dyDescent="0.2">
      <c r="A23" s="8" t="s">
        <v>50</v>
      </c>
      <c r="B23" s="9"/>
      <c r="C23" s="9">
        <v>1</v>
      </c>
    </row>
    <row r="24" spans="1:3" x14ac:dyDescent="0.2">
      <c r="A24" s="8" t="s">
        <v>51</v>
      </c>
      <c r="B24" s="9">
        <v>1</v>
      </c>
      <c r="C24" s="9">
        <v>1</v>
      </c>
    </row>
    <row r="25" spans="1:3" x14ac:dyDescent="0.2">
      <c r="A25" s="8" t="s">
        <v>52</v>
      </c>
      <c r="B25" s="9"/>
      <c r="C25" s="9"/>
    </row>
    <row r="26" spans="1:3" x14ac:dyDescent="0.2">
      <c r="A26" s="8"/>
      <c r="B26" s="9"/>
      <c r="C26" s="9"/>
    </row>
    <row r="27" spans="1:3" x14ac:dyDescent="0.2">
      <c r="A27" s="14" t="s">
        <v>53</v>
      </c>
      <c r="B27" s="9"/>
      <c r="C27" s="9"/>
    </row>
    <row r="28" spans="1:3" x14ac:dyDescent="0.2">
      <c r="A28" s="8" t="s">
        <v>54</v>
      </c>
      <c r="B28" s="9">
        <v>29</v>
      </c>
      <c r="C28" s="9">
        <v>39</v>
      </c>
    </row>
    <row r="29" spans="1:3" x14ac:dyDescent="0.2">
      <c r="A29" s="8" t="s">
        <v>55</v>
      </c>
      <c r="B29" s="19">
        <v>44057.04</v>
      </c>
      <c r="C29" s="19">
        <v>54236</v>
      </c>
    </row>
    <row r="30" spans="1:3" x14ac:dyDescent="0.2">
      <c r="A30" s="8" t="s">
        <v>56</v>
      </c>
      <c r="B30" s="19">
        <f>B29/B28</f>
        <v>1519.2082758620691</v>
      </c>
      <c r="C30" s="19">
        <f>C29/C28</f>
        <v>1390.6666666666667</v>
      </c>
    </row>
    <row r="31" spans="1:3" x14ac:dyDescent="0.2">
      <c r="A31" s="8"/>
      <c r="B31" s="9"/>
      <c r="C31" s="9"/>
    </row>
    <row r="32" spans="1:3" x14ac:dyDescent="0.2">
      <c r="A32" s="8" t="s">
        <v>57</v>
      </c>
      <c r="B32" s="9">
        <v>1</v>
      </c>
      <c r="C32" s="9">
        <v>1</v>
      </c>
    </row>
    <row r="33" spans="1:3" x14ac:dyDescent="0.2">
      <c r="A33" s="8" t="s">
        <v>58</v>
      </c>
      <c r="B33" s="9"/>
      <c r="C33" s="9"/>
    </row>
    <row r="34" spans="1:3" x14ac:dyDescent="0.2">
      <c r="A34" s="8" t="s">
        <v>59</v>
      </c>
      <c r="B34" s="9"/>
      <c r="C34" s="9"/>
    </row>
    <row r="35" spans="1:3" x14ac:dyDescent="0.2">
      <c r="A35" s="8" t="s">
        <v>60</v>
      </c>
      <c r="B35" s="9"/>
      <c r="C35" s="9"/>
    </row>
  </sheetData>
  <mergeCells count="2">
    <mergeCell ref="A5:C5"/>
    <mergeCell ref="A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Report Overview</vt:lpstr>
      <vt:lpstr>Average Class Size</vt:lpstr>
      <vt:lpstr>Staffing</vt:lpstr>
      <vt:lpstr>Per Pupil Funding</vt:lpstr>
      <vt:lpstr>Weighted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Jeremy Christensen</cp:lastModifiedBy>
  <cp:revision/>
  <dcterms:created xsi:type="dcterms:W3CDTF">2021-12-10T16:20:45Z</dcterms:created>
  <dcterms:modified xsi:type="dcterms:W3CDTF">2026-01-01T17:06:02Z</dcterms:modified>
  <cp:category/>
  <cp:contentStatus/>
</cp:coreProperties>
</file>